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440" windowHeight="6000" activeTab="0"/>
  </bookViews>
  <sheets>
    <sheet name="2022" sheetId="1" r:id="rId1"/>
  </sheets>
  <externalReferences>
    <externalReference r:id="rId4"/>
  </externalReferences>
  <definedNames>
    <definedName name="_xlfn.SUMIFS" hidden="1">#NAME?</definedName>
    <definedName name="_xlnm.Print_Area" localSheetId="0">'2022'!$A$1:$U$34</definedName>
  </definedNames>
  <calcPr fullCalcOnLoad="1"/>
</workbook>
</file>

<file path=xl/sharedStrings.xml><?xml version="1.0" encoding="utf-8"?>
<sst xmlns="http://schemas.openxmlformats.org/spreadsheetml/2006/main" count="78" uniqueCount="56">
  <si>
    <t>Установлен 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</si>
  <si>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Sмах, МВА</t>
  </si>
  <si>
    <t>Допустимая нагрузка расчетная п режиме n-1, МВА</t>
  </si>
  <si>
    <t>Информация по закрытию (да-закрыт, нет-открыт) центра питания</t>
  </si>
  <si>
    <t>6,3+6,3</t>
  </si>
  <si>
    <t>1+1</t>
  </si>
  <si>
    <t>дата</t>
  </si>
  <si>
    <t xml:space="preserve">нагрузка по замерам, А </t>
  </si>
  <si>
    <t>Наименование эбъекта центра питания, класс напряжения</t>
  </si>
  <si>
    <t>Приложение №2</t>
  </si>
  <si>
    <t>Напряжение , кВ</t>
  </si>
  <si>
    <t xml:space="preserve">Текущий дефицит/ профицит установленной мощности, МВА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</si>
  <si>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ПС Исток 35/6 кВ</t>
  </si>
  <si>
    <t>ПС Анавгай 35/10 кВ</t>
  </si>
  <si>
    <t>ПС Эссо 35/6 кВ</t>
  </si>
  <si>
    <t>ПС Седанка 35/10 кВ</t>
  </si>
  <si>
    <t>ПС Угольный разрез 35/6кВ</t>
  </si>
  <si>
    <t>ПС Яры 35/6 кВ</t>
  </si>
  <si>
    <t>ПС Погодная 35/10 кВ</t>
  </si>
  <si>
    <t>ПС Демби 35/6 кв</t>
  </si>
  <si>
    <t>ПС Крутоберегово 35/10 кв</t>
  </si>
  <si>
    <t>ПС ОРУ -35 6/35 кВ</t>
  </si>
  <si>
    <t>ПС Соболево 35/6 кв</t>
  </si>
  <si>
    <t>ПС Устьевое 35/10 кВ</t>
  </si>
  <si>
    <t>ПС Козыревск 35/6 кВ</t>
  </si>
  <si>
    <t>ПС Манилы 6/35 кВ</t>
  </si>
  <si>
    <t>ПС Тиличики 35/6 кВ</t>
  </si>
  <si>
    <t>ПС Корф 35/6 кВ</t>
  </si>
  <si>
    <t>ПС Каменское 35/6 кВ</t>
  </si>
  <si>
    <t>4+1</t>
  </si>
  <si>
    <t>1,6+1,6</t>
  </si>
  <si>
    <t>ПС Майское 35/10 кВ</t>
  </si>
  <si>
    <t>нагрузка по замерам, кВт</t>
  </si>
  <si>
    <t>Установлен ная мощность трансформаторов Sуст., МВт</t>
  </si>
  <si>
    <t>Мощность ЦП по результатам замеров замеров МВт лето</t>
  </si>
  <si>
    <t>Мощность ЦП по результатам замеров замеров МВА лето</t>
  </si>
  <si>
    <t>Мощность ЦП по результатам замеров МВт зима</t>
  </si>
  <si>
    <t>Мощность ЦП по результатам замеров МВА зима</t>
  </si>
  <si>
    <t>Суммарная полная мощность ЦП по результатам замеров максимума нагрузки Sмах, МВт</t>
  </si>
  <si>
    <t>Допустимая нагрузка расчетная п режиме n-1, МВт</t>
  </si>
  <si>
    <t>ЦП с дефицитом</t>
  </si>
  <si>
    <t>ЦП с профицитом</t>
  </si>
  <si>
    <t>Суммарная мощность дефицита/профицита, МВт</t>
  </si>
  <si>
    <t>Количество ЦП, шт.</t>
  </si>
  <si>
    <t xml:space="preserve">Расчет пропускной способности центров питания АО "ЮЭСК" по итогам зимнего и летнего замеров максимума нагрузки  </t>
  </si>
  <si>
    <t>реактивная лето</t>
  </si>
  <si>
    <t>ПС Атласово 35/6 кВ</t>
  </si>
  <si>
    <t>0,4+0,4</t>
  </si>
  <si>
    <t>1+0,25+0,16+0,02</t>
  </si>
  <si>
    <t>0,4+1</t>
  </si>
  <si>
    <t>Резерв мощности кВт</t>
  </si>
  <si>
    <t>НЕТ</t>
  </si>
  <si>
    <t>ДА</t>
  </si>
  <si>
    <r>
      <t xml:space="preserve">Текущий дефицит/ профицит установленной мощности, МВт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>(для технологического присоединения)</t>
    </r>
  </si>
  <si>
    <t>6,3+4</t>
  </si>
  <si>
    <t>2,5+2,5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</si>
</sst>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7" borderId="0" xfId="0" applyFill="1" applyAlignment="1">
      <alignment/>
    </xf>
    <xf numFmtId="0" fontId="3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4" fontId="28" fillId="7" borderId="29" xfId="0" applyNumberFormat="1" applyFon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75" fontId="0" fillId="7" borderId="12" xfId="0" applyNumberFormat="1" applyFill="1" applyBorder="1" applyAlignment="1">
      <alignment horizontal="center" vertical="center"/>
    </xf>
    <xf numFmtId="175" fontId="0" fillId="7" borderId="10" xfId="0" applyNumberFormat="1" applyFill="1" applyBorder="1" applyAlignment="1">
      <alignment horizontal="center" vertical="center"/>
    </xf>
    <xf numFmtId="175" fontId="0" fillId="7" borderId="17" xfId="0" applyNumberFormat="1" applyFill="1" applyBorder="1" applyAlignment="1">
      <alignment horizontal="center" vertical="center"/>
    </xf>
    <xf numFmtId="175" fontId="0" fillId="7" borderId="26" xfId="0" applyNumberFormat="1" applyFill="1" applyBorder="1" applyAlignment="1">
      <alignment horizontal="center" vertical="center"/>
    </xf>
    <xf numFmtId="175" fontId="0" fillId="7" borderId="20" xfId="0" applyNumberFormat="1" applyFill="1" applyBorder="1" applyAlignment="1">
      <alignment horizontal="center" vertical="center"/>
    </xf>
    <xf numFmtId="175" fontId="0" fillId="7" borderId="23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/>
    </xf>
    <xf numFmtId="0" fontId="3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4" fontId="28" fillId="6" borderId="29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75" fontId="0" fillId="6" borderId="12" xfId="0" applyNumberFormat="1" applyFill="1" applyBorder="1" applyAlignment="1">
      <alignment horizontal="center" vertical="center"/>
    </xf>
    <xf numFmtId="175" fontId="0" fillId="6" borderId="10" xfId="0" applyNumberFormat="1" applyFill="1" applyBorder="1" applyAlignment="1">
      <alignment horizontal="center" vertical="center"/>
    </xf>
    <xf numFmtId="175" fontId="0" fillId="6" borderId="17" xfId="0" applyNumberFormat="1" applyFill="1" applyBorder="1" applyAlignment="1">
      <alignment horizontal="center" vertical="center"/>
    </xf>
    <xf numFmtId="175" fontId="0" fillId="6" borderId="26" xfId="0" applyNumberFormat="1" applyFill="1" applyBorder="1" applyAlignment="1">
      <alignment horizontal="center" vertical="center"/>
    </xf>
    <xf numFmtId="175" fontId="0" fillId="6" borderId="20" xfId="0" applyNumberFormat="1" applyFill="1" applyBorder="1" applyAlignment="1">
      <alignment horizontal="center" vertical="center"/>
    </xf>
    <xf numFmtId="175" fontId="0" fillId="6" borderId="23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/>
    </xf>
    <xf numFmtId="0" fontId="37" fillId="5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0" fontId="0" fillId="5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8" xfId="0" applyFill="1" applyBorder="1" applyAlignment="1">
      <alignment/>
    </xf>
    <xf numFmtId="175" fontId="0" fillId="7" borderId="17" xfId="0" applyNumberFormat="1" applyFill="1" applyBorder="1" applyAlignment="1">
      <alignment/>
    </xf>
    <xf numFmtId="175" fontId="0" fillId="7" borderId="20" xfId="0" applyNumberFormat="1" applyFill="1" applyBorder="1" applyAlignment="1">
      <alignment/>
    </xf>
    <xf numFmtId="0" fontId="0" fillId="5" borderId="28" xfId="0" applyFill="1" applyBorder="1" applyAlignment="1">
      <alignment/>
    </xf>
    <xf numFmtId="0" fontId="0" fillId="7" borderId="25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70;&#1088;&#1086;&#1074;&#1072;%20&#1054;.&#1048;\&#1050;&#1086;&#1085;&#1090;&#1088;&#1086;&#1083;&#1100;&#1085;&#1099;&#1077;%20&#1079;&#1072;&#1084;&#1077;&#1088;&#1099;\2022\&#1047;&#1072;&#1084;&#1077;&#1088;&#1099;%2035%20&#1087;&#1088;&#1086;&#1073;%20&#1082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20"/>
      <sheetName val="2021"/>
      <sheetName val="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Normal="85" zoomScaleSheetLayoutView="100" workbookViewId="0" topLeftCell="C1">
      <selection activeCell="S37" sqref="S37"/>
    </sheetView>
  </sheetViews>
  <sheetFormatPr defaultColWidth="9.140625" defaultRowHeight="15"/>
  <cols>
    <col min="1" max="2" width="29.421875" style="0" customWidth="1"/>
    <col min="3" max="4" width="11.57421875" style="48" customWidth="1"/>
    <col min="5" max="5" width="11.57421875" style="31" customWidth="1"/>
    <col min="6" max="6" width="13.00390625" style="31" customWidth="1"/>
    <col min="7" max="7" width="13.57421875" style="0" customWidth="1"/>
    <col min="8" max="8" width="11.57421875" style="48" customWidth="1"/>
    <col min="9" max="9" width="10.7109375" style="31" customWidth="1"/>
    <col min="10" max="10" width="11.7109375" style="48" customWidth="1"/>
    <col min="11" max="11" width="10.421875" style="31" customWidth="1"/>
    <col min="12" max="12" width="11.00390625" style="48" customWidth="1"/>
    <col min="13" max="13" width="11.140625" style="31" customWidth="1"/>
    <col min="14" max="14" width="13.140625" style="48" customWidth="1"/>
    <col min="15" max="15" width="13.140625" style="31" customWidth="1"/>
    <col min="16" max="16" width="12.57421875" style="65" customWidth="1"/>
    <col min="17" max="17" width="12.57421875" style="47" customWidth="1"/>
    <col min="18" max="18" width="15.00390625" style="48" customWidth="1"/>
    <col min="19" max="19" width="17.8515625" style="31" customWidth="1"/>
    <col min="20" max="20" width="17.421875" style="66" customWidth="1"/>
    <col min="21" max="21" width="16.57421875" style="0" customWidth="1"/>
  </cols>
  <sheetData>
    <row r="1" ht="15">
      <c r="U1" t="s">
        <v>9</v>
      </c>
    </row>
    <row r="2" spans="1:21" ht="18.75">
      <c r="A2" s="98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.75">
      <c r="A3" s="97"/>
      <c r="B3" s="97"/>
      <c r="C3" s="49"/>
      <c r="D3" s="49"/>
      <c r="E3" s="32"/>
      <c r="F3" s="32"/>
      <c r="G3" s="97"/>
      <c r="H3" s="49"/>
      <c r="I3" s="32"/>
      <c r="J3" s="49"/>
      <c r="K3" s="32"/>
      <c r="L3" s="49"/>
      <c r="M3" s="32"/>
      <c r="N3" s="49"/>
      <c r="O3" s="32"/>
      <c r="P3" s="49"/>
      <c r="Q3" s="32"/>
      <c r="R3" s="49"/>
      <c r="S3" s="32"/>
      <c r="T3" s="67"/>
      <c r="U3" s="97"/>
    </row>
    <row r="4" spans="1:21" ht="15">
      <c r="A4" s="4"/>
      <c r="B4" s="4"/>
      <c r="C4" s="50"/>
      <c r="D4" s="50"/>
      <c r="E4" s="33"/>
      <c r="F4" s="33"/>
      <c r="G4" s="4"/>
      <c r="H4" s="50"/>
      <c r="I4" s="33"/>
      <c r="J4" s="50"/>
      <c r="K4" s="33"/>
      <c r="L4" s="50"/>
      <c r="M4" s="33"/>
      <c r="N4" s="50"/>
      <c r="O4" s="33"/>
      <c r="R4" s="50"/>
      <c r="S4" s="33"/>
      <c r="T4" s="99"/>
      <c r="U4" s="99"/>
    </row>
    <row r="5" spans="1:21" ht="18.75" customHeight="1">
      <c r="A5" s="4"/>
      <c r="B5" s="4"/>
      <c r="C5" s="50"/>
      <c r="D5" s="50"/>
      <c r="E5" s="33"/>
      <c r="F5" s="33"/>
      <c r="G5" s="4"/>
      <c r="H5" s="50"/>
      <c r="I5" s="33"/>
      <c r="J5" s="50"/>
      <c r="K5" s="33"/>
      <c r="L5" s="50"/>
      <c r="M5" s="33"/>
      <c r="N5" s="50"/>
      <c r="O5" s="33"/>
      <c r="R5" s="50"/>
      <c r="S5" s="33"/>
      <c r="T5" s="99"/>
      <c r="U5" s="99"/>
    </row>
    <row r="6" spans="1:21" ht="20.25" customHeight="1">
      <c r="A6" s="4"/>
      <c r="B6" s="4"/>
      <c r="C6" s="50"/>
      <c r="D6" s="50"/>
      <c r="E6" s="33"/>
      <c r="F6" s="33"/>
      <c r="G6" s="4"/>
      <c r="H6" s="50"/>
      <c r="I6" s="33"/>
      <c r="J6" s="50"/>
      <c r="K6" s="33"/>
      <c r="L6" s="50"/>
      <c r="M6" s="33"/>
      <c r="N6" s="50"/>
      <c r="O6" s="33"/>
      <c r="R6" s="50"/>
      <c r="S6" s="33"/>
      <c r="T6" s="99"/>
      <c r="U6" s="99"/>
    </row>
    <row r="7" spans="1:19" ht="15" customHeight="1">
      <c r="A7" s="4"/>
      <c r="B7" s="4"/>
      <c r="C7" s="50"/>
      <c r="D7" s="50"/>
      <c r="E7" s="33"/>
      <c r="F7" s="33"/>
      <c r="G7" s="4"/>
      <c r="H7" s="50"/>
      <c r="I7" s="33"/>
      <c r="J7" s="50"/>
      <c r="K7" s="33"/>
      <c r="L7" s="50"/>
      <c r="M7" s="33"/>
      <c r="N7" s="50"/>
      <c r="O7" s="33"/>
      <c r="R7" s="50"/>
      <c r="S7" s="33"/>
    </row>
    <row r="8" spans="1:21" ht="18.75">
      <c r="A8" s="4"/>
      <c r="B8" s="4"/>
      <c r="C8" s="50"/>
      <c r="D8" s="50"/>
      <c r="E8" s="33"/>
      <c r="F8" s="33"/>
      <c r="G8" s="4"/>
      <c r="H8" s="50"/>
      <c r="I8" s="33"/>
      <c r="J8" s="50"/>
      <c r="K8" s="33"/>
      <c r="L8" s="50"/>
      <c r="M8" s="33"/>
      <c r="N8" s="50"/>
      <c r="O8" s="33"/>
      <c r="R8" s="50"/>
      <c r="S8" s="33"/>
      <c r="T8" s="100"/>
      <c r="U8" s="100"/>
    </row>
    <row r="9" spans="1:21" ht="18.75">
      <c r="A9" s="4"/>
      <c r="B9" s="4"/>
      <c r="C9" s="50"/>
      <c r="D9" s="50"/>
      <c r="E9" s="33"/>
      <c r="F9" s="33"/>
      <c r="G9" s="4"/>
      <c r="H9" s="50"/>
      <c r="I9" s="33"/>
      <c r="J9" s="50"/>
      <c r="K9" s="33"/>
      <c r="L9" s="50"/>
      <c r="M9" s="33"/>
      <c r="N9" s="50"/>
      <c r="O9" s="33"/>
      <c r="R9" s="50"/>
      <c r="S9" s="33"/>
      <c r="T9" s="68"/>
      <c r="U9" s="3"/>
    </row>
    <row r="10" spans="1:21" ht="19.5" thickBot="1">
      <c r="A10" s="4"/>
      <c r="B10" s="4"/>
      <c r="C10" s="50"/>
      <c r="D10" s="50"/>
      <c r="E10" s="33"/>
      <c r="F10" s="33"/>
      <c r="G10" s="4"/>
      <c r="H10" s="50"/>
      <c r="I10" s="33"/>
      <c r="J10" s="50"/>
      <c r="K10" s="33"/>
      <c r="L10" s="50"/>
      <c r="M10" s="33"/>
      <c r="N10" s="50"/>
      <c r="O10" s="33"/>
      <c r="R10" s="50"/>
      <c r="S10" s="33"/>
      <c r="T10" s="68"/>
      <c r="U10" s="3"/>
    </row>
    <row r="11" spans="1:21" ht="15">
      <c r="A11" s="101" t="s">
        <v>8</v>
      </c>
      <c r="B11" s="82"/>
      <c r="C11" s="104" t="s">
        <v>7</v>
      </c>
      <c r="D11" s="104"/>
      <c r="E11" s="106" t="s">
        <v>32</v>
      </c>
      <c r="F11" s="106"/>
      <c r="G11" s="121" t="s">
        <v>10</v>
      </c>
      <c r="H11" s="114" t="s">
        <v>0</v>
      </c>
      <c r="I11" s="108" t="s">
        <v>33</v>
      </c>
      <c r="J11" s="114" t="s">
        <v>35</v>
      </c>
      <c r="K11" s="108" t="s">
        <v>34</v>
      </c>
      <c r="L11" s="114" t="s">
        <v>37</v>
      </c>
      <c r="M11" s="108" t="s">
        <v>36</v>
      </c>
      <c r="N11" s="114" t="s">
        <v>1</v>
      </c>
      <c r="O11" s="108" t="s">
        <v>38</v>
      </c>
      <c r="P11" s="114" t="s">
        <v>2</v>
      </c>
      <c r="Q11" s="108" t="s">
        <v>39</v>
      </c>
      <c r="R11" s="114" t="s">
        <v>11</v>
      </c>
      <c r="S11" s="108" t="s">
        <v>53</v>
      </c>
      <c r="T11" s="111" t="s">
        <v>3</v>
      </c>
      <c r="U11" s="117" t="s">
        <v>50</v>
      </c>
    </row>
    <row r="12" spans="1:21" ht="15" customHeight="1">
      <c r="A12" s="102"/>
      <c r="B12" s="83"/>
      <c r="C12" s="105"/>
      <c r="D12" s="105"/>
      <c r="E12" s="107"/>
      <c r="F12" s="107"/>
      <c r="G12" s="122"/>
      <c r="H12" s="115"/>
      <c r="I12" s="109"/>
      <c r="J12" s="115"/>
      <c r="K12" s="109"/>
      <c r="L12" s="115"/>
      <c r="M12" s="109"/>
      <c r="N12" s="115"/>
      <c r="O12" s="109"/>
      <c r="P12" s="115"/>
      <c r="Q12" s="109"/>
      <c r="R12" s="115"/>
      <c r="S12" s="109"/>
      <c r="T12" s="112"/>
      <c r="U12" s="118"/>
    </row>
    <row r="13" spans="1:21" ht="135.75" customHeight="1" thickBot="1">
      <c r="A13" s="103"/>
      <c r="B13" s="84"/>
      <c r="C13" s="120" t="s">
        <v>6</v>
      </c>
      <c r="D13" s="120"/>
      <c r="E13" s="120"/>
      <c r="F13" s="120"/>
      <c r="G13" s="123"/>
      <c r="H13" s="116"/>
      <c r="I13" s="110"/>
      <c r="J13" s="116"/>
      <c r="K13" s="110"/>
      <c r="L13" s="116"/>
      <c r="M13" s="110"/>
      <c r="N13" s="116"/>
      <c r="O13" s="110"/>
      <c r="P13" s="116"/>
      <c r="Q13" s="110"/>
      <c r="R13" s="116"/>
      <c r="S13" s="110"/>
      <c r="T13" s="113"/>
      <c r="U13" s="119"/>
    </row>
    <row r="14" spans="1:21" ht="15">
      <c r="A14" s="124">
        <v>1</v>
      </c>
      <c r="B14" s="85"/>
      <c r="C14" s="126">
        <v>2</v>
      </c>
      <c r="D14" s="127"/>
      <c r="E14" s="127"/>
      <c r="F14" s="127"/>
      <c r="G14" s="128">
        <v>3</v>
      </c>
      <c r="H14" s="130">
        <v>4</v>
      </c>
      <c r="I14" s="132">
        <v>5</v>
      </c>
      <c r="J14" s="130">
        <v>6</v>
      </c>
      <c r="K14" s="132">
        <v>7</v>
      </c>
      <c r="L14" s="130">
        <v>8</v>
      </c>
      <c r="M14" s="132">
        <v>9</v>
      </c>
      <c r="N14" s="130">
        <v>10</v>
      </c>
      <c r="O14" s="132">
        <v>11</v>
      </c>
      <c r="P14" s="130">
        <v>12</v>
      </c>
      <c r="Q14" s="132">
        <v>13</v>
      </c>
      <c r="R14" s="130">
        <v>14</v>
      </c>
      <c r="S14" s="132">
        <v>15</v>
      </c>
      <c r="T14" s="136">
        <v>16</v>
      </c>
      <c r="U14" s="138">
        <v>17</v>
      </c>
    </row>
    <row r="15" spans="1:21" ht="15.75" thickBot="1">
      <c r="A15" s="125"/>
      <c r="B15" s="86" t="s">
        <v>45</v>
      </c>
      <c r="C15" s="51">
        <v>44727</v>
      </c>
      <c r="D15" s="51">
        <v>44916</v>
      </c>
      <c r="E15" s="34">
        <v>44727</v>
      </c>
      <c r="F15" s="34">
        <v>44916</v>
      </c>
      <c r="G15" s="129"/>
      <c r="H15" s="131"/>
      <c r="I15" s="133"/>
      <c r="J15" s="131"/>
      <c r="K15" s="133"/>
      <c r="L15" s="131"/>
      <c r="M15" s="133"/>
      <c r="N15" s="131"/>
      <c r="O15" s="133"/>
      <c r="P15" s="131"/>
      <c r="Q15" s="133"/>
      <c r="R15" s="131"/>
      <c r="S15" s="133"/>
      <c r="T15" s="137"/>
      <c r="U15" s="139"/>
    </row>
    <row r="16" spans="1:21" ht="30" customHeight="1">
      <c r="A16" s="27" t="s">
        <v>12</v>
      </c>
      <c r="B16" s="87">
        <v>0.5073894</v>
      </c>
      <c r="C16" s="53">
        <v>145</v>
      </c>
      <c r="D16" s="53">
        <v>150</v>
      </c>
      <c r="E16" s="35">
        <v>1471.4724238241774</v>
      </c>
      <c r="F16" s="35">
        <v>1522.2128522319076</v>
      </c>
      <c r="G16" s="6">
        <v>6.3</v>
      </c>
      <c r="H16" s="52" t="s">
        <v>30</v>
      </c>
      <c r="I16" s="41">
        <v>2.9760000000000004</v>
      </c>
      <c r="J16" s="59">
        <v>1.5030728999999998</v>
      </c>
      <c r="K16" s="41">
        <v>1.397857797</v>
      </c>
      <c r="L16" s="59">
        <v>1.554903</v>
      </c>
      <c r="M16" s="41">
        <v>1.44605979</v>
      </c>
      <c r="N16" s="59">
        <v>1.554903</v>
      </c>
      <c r="O16" s="41">
        <v>1.44605979</v>
      </c>
      <c r="P16" s="59">
        <v>1.6800000000000002</v>
      </c>
      <c r="Q16" s="41">
        <v>1.5624000000000002</v>
      </c>
      <c r="R16" s="59">
        <v>0.12509700000000024</v>
      </c>
      <c r="S16" s="41">
        <v>0.11634021000000017</v>
      </c>
      <c r="T16" s="69" t="s">
        <v>51</v>
      </c>
      <c r="U16" s="28">
        <v>1.5299402100000004</v>
      </c>
    </row>
    <row r="17" spans="1:21" ht="30" customHeight="1">
      <c r="A17" s="29" t="s">
        <v>13</v>
      </c>
      <c r="B17" s="88">
        <v>0.05530276</v>
      </c>
      <c r="C17" s="53">
        <v>8</v>
      </c>
      <c r="D17" s="53">
        <v>10</v>
      </c>
      <c r="E17" s="36">
        <v>132.7305174856182</v>
      </c>
      <c r="F17" s="36">
        <v>165.91314685702278</v>
      </c>
      <c r="G17" s="1">
        <v>10.3</v>
      </c>
      <c r="H17" s="53" t="s">
        <v>47</v>
      </c>
      <c r="I17" s="42">
        <v>0.7440000000000001</v>
      </c>
      <c r="J17" s="60">
        <v>0.13558096</v>
      </c>
      <c r="K17" s="42">
        <v>0.1260902928</v>
      </c>
      <c r="L17" s="60">
        <v>0.16947619999999997</v>
      </c>
      <c r="M17" s="42">
        <v>0.15761286599999996</v>
      </c>
      <c r="N17" s="60">
        <v>0.16947619999999997</v>
      </c>
      <c r="O17" s="42">
        <v>0.15761286599999996</v>
      </c>
      <c r="P17" s="60">
        <v>0.42000000000000004</v>
      </c>
      <c r="Q17" s="42">
        <v>0.39060000000000006</v>
      </c>
      <c r="R17" s="60">
        <v>0.2505238000000001</v>
      </c>
      <c r="S17" s="42">
        <v>0.2329871340000001</v>
      </c>
      <c r="T17" s="70" t="s">
        <v>51</v>
      </c>
      <c r="U17" s="30">
        <v>0.5863871340000002</v>
      </c>
    </row>
    <row r="18" spans="1:21" ht="30" customHeight="1">
      <c r="A18" s="81" t="s">
        <v>14</v>
      </c>
      <c r="B18" s="89">
        <v>0.31119883200000004</v>
      </c>
      <c r="C18" s="53">
        <v>55.5</v>
      </c>
      <c r="D18" s="53">
        <v>92</v>
      </c>
      <c r="E18" s="36">
        <v>563.2187553258059</v>
      </c>
      <c r="F18" s="36">
        <v>933.6238827022368</v>
      </c>
      <c r="G18" s="1">
        <v>6.3</v>
      </c>
      <c r="H18" s="53" t="s">
        <v>30</v>
      </c>
      <c r="I18" s="42">
        <v>2.9760000000000004</v>
      </c>
      <c r="J18" s="60">
        <v>0.5753141099999999</v>
      </c>
      <c r="K18" s="42">
        <v>0.5350421222999999</v>
      </c>
      <c r="L18" s="60">
        <v>0.95367384</v>
      </c>
      <c r="M18" s="42">
        <v>0.8869166712000001</v>
      </c>
      <c r="N18" s="60">
        <v>0.95367384</v>
      </c>
      <c r="O18" s="42">
        <v>0.8869166712000001</v>
      </c>
      <c r="P18" s="60">
        <v>1.6800000000000002</v>
      </c>
      <c r="Q18" s="42">
        <v>1.5624000000000002</v>
      </c>
      <c r="R18" s="60">
        <v>0.7263261600000002</v>
      </c>
      <c r="S18" s="42">
        <v>0.6754833288000002</v>
      </c>
      <c r="T18" s="70" t="s">
        <v>51</v>
      </c>
      <c r="U18" s="30">
        <v>2.0890833288</v>
      </c>
    </row>
    <row r="19" spans="1:21" ht="30" customHeight="1">
      <c r="A19" s="9" t="s">
        <v>31</v>
      </c>
      <c r="B19" s="90">
        <v>0.049128179999999994</v>
      </c>
      <c r="C19" s="53">
        <v>20</v>
      </c>
      <c r="D19" s="53">
        <v>15</v>
      </c>
      <c r="E19" s="36">
        <v>196.51848462676483</v>
      </c>
      <c r="F19" s="36">
        <v>147.3888634700736</v>
      </c>
      <c r="G19" s="2">
        <v>6.1</v>
      </c>
      <c r="H19" s="53">
        <v>1</v>
      </c>
      <c r="I19" s="42">
        <v>0.93</v>
      </c>
      <c r="J19" s="60">
        <v>0.20073879999999997</v>
      </c>
      <c r="K19" s="42">
        <v>0.18668708399999998</v>
      </c>
      <c r="L19" s="60">
        <v>0.1505541</v>
      </c>
      <c r="M19" s="42">
        <v>0.140015313</v>
      </c>
      <c r="N19" s="60">
        <v>0.20073879999999997</v>
      </c>
      <c r="O19" s="42">
        <v>0.18668708399999998</v>
      </c>
      <c r="P19" s="60">
        <v>1.05</v>
      </c>
      <c r="Q19" s="42">
        <v>0.9765000000000001</v>
      </c>
      <c r="R19" s="60">
        <v>0.8492612</v>
      </c>
      <c r="S19" s="42">
        <v>0.7898129160000001</v>
      </c>
      <c r="T19" s="70" t="s">
        <v>51</v>
      </c>
      <c r="U19" s="10">
        <v>0.743312916</v>
      </c>
    </row>
    <row r="20" spans="1:21" ht="30" customHeight="1">
      <c r="A20" s="9" t="s">
        <v>15</v>
      </c>
      <c r="B20" s="90">
        <v>0.08295414000000001</v>
      </c>
      <c r="C20" s="53">
        <v>7</v>
      </c>
      <c r="D20" s="53">
        <v>15</v>
      </c>
      <c r="E20" s="36">
        <v>116.13920279991594</v>
      </c>
      <c r="F20" s="36">
        <v>248.86972028553416</v>
      </c>
      <c r="G20" s="2">
        <v>10.3</v>
      </c>
      <c r="H20" s="53">
        <v>1</v>
      </c>
      <c r="I20" s="42">
        <v>0.93</v>
      </c>
      <c r="J20" s="60">
        <v>0.11863334</v>
      </c>
      <c r="K20" s="42">
        <v>0.11032900620000001</v>
      </c>
      <c r="L20" s="60">
        <v>0.2542143</v>
      </c>
      <c r="M20" s="42">
        <v>0.23641929900000003</v>
      </c>
      <c r="N20" s="60">
        <v>0.2542143</v>
      </c>
      <c r="O20" s="42">
        <v>0.23641929900000003</v>
      </c>
      <c r="P20" s="60">
        <v>1.05</v>
      </c>
      <c r="Q20" s="42">
        <v>0.9765000000000001</v>
      </c>
      <c r="R20" s="60">
        <v>0.7957857</v>
      </c>
      <c r="S20" s="42">
        <v>0.7400807010000001</v>
      </c>
      <c r="T20" s="70" t="s">
        <v>51</v>
      </c>
      <c r="U20" s="17">
        <v>0.693580701</v>
      </c>
    </row>
    <row r="21" spans="1:21" ht="30" customHeight="1">
      <c r="A21" s="9" t="s">
        <v>16</v>
      </c>
      <c r="B21" s="90">
        <v>0.07103451599999998</v>
      </c>
      <c r="C21" s="53">
        <v>10</v>
      </c>
      <c r="D21" s="53">
        <v>21</v>
      </c>
      <c r="E21" s="36">
        <v>101.48085681546053</v>
      </c>
      <c r="F21" s="36">
        <v>213.1097993124671</v>
      </c>
      <c r="G21" s="2">
        <v>6.3</v>
      </c>
      <c r="H21" s="53" t="s">
        <v>30</v>
      </c>
      <c r="I21" s="42">
        <v>2.9760000000000004</v>
      </c>
      <c r="J21" s="60">
        <v>0.1036602</v>
      </c>
      <c r="K21" s="42">
        <v>0.096403986</v>
      </c>
      <c r="L21" s="60">
        <v>0.21768641999999994</v>
      </c>
      <c r="M21" s="42">
        <v>0.20244837059999995</v>
      </c>
      <c r="N21" s="60">
        <v>0.21768641999999994</v>
      </c>
      <c r="O21" s="42">
        <v>0.20244837059999995</v>
      </c>
      <c r="P21" s="60">
        <v>1.6800000000000002</v>
      </c>
      <c r="Q21" s="42">
        <v>1.5624000000000002</v>
      </c>
      <c r="R21" s="60">
        <v>1.4623135800000002</v>
      </c>
      <c r="S21" s="42">
        <v>1.3599516294000003</v>
      </c>
      <c r="T21" s="70" t="s">
        <v>51</v>
      </c>
      <c r="U21" s="17">
        <v>2.7735516294000004</v>
      </c>
    </row>
    <row r="22" spans="1:21" ht="30" customHeight="1">
      <c r="A22" s="9" t="s">
        <v>17</v>
      </c>
      <c r="B22" s="90">
        <v>0.027060767999999995</v>
      </c>
      <c r="C22" s="53">
        <v>57</v>
      </c>
      <c r="D22" s="53">
        <v>8</v>
      </c>
      <c r="E22" s="36">
        <v>578.440883848125</v>
      </c>
      <c r="F22" s="36">
        <v>81.18468545236841</v>
      </c>
      <c r="G22" s="2">
        <v>6.3</v>
      </c>
      <c r="H22" s="53" t="s">
        <v>48</v>
      </c>
      <c r="I22" s="42">
        <v>1.3299</v>
      </c>
      <c r="J22" s="60">
        <v>0.5908631399999998</v>
      </c>
      <c r="K22" s="42">
        <v>0.5495027201999999</v>
      </c>
      <c r="L22" s="60">
        <v>0.08292815999999999</v>
      </c>
      <c r="M22" s="42">
        <v>0.07712318879999999</v>
      </c>
      <c r="N22" s="60">
        <v>0.5908631399999998</v>
      </c>
      <c r="O22" s="42">
        <v>0.5495027201999999</v>
      </c>
      <c r="P22" s="60">
        <v>1.05</v>
      </c>
      <c r="Q22" s="42">
        <v>0.9765000000000001</v>
      </c>
      <c r="R22" s="60">
        <v>0.4591368600000002</v>
      </c>
      <c r="S22" s="42">
        <v>0.42699727980000024</v>
      </c>
      <c r="T22" s="70" t="s">
        <v>51</v>
      </c>
      <c r="U22" s="17">
        <v>0.7803972798000002</v>
      </c>
    </row>
    <row r="23" spans="1:21" ht="30" customHeight="1">
      <c r="A23" s="9" t="s">
        <v>18</v>
      </c>
      <c r="B23" s="91">
        <v>0.287574352</v>
      </c>
      <c r="C23" s="54">
        <v>27.9</v>
      </c>
      <c r="D23" s="53">
        <v>52</v>
      </c>
      <c r="E23" s="36">
        <v>462.8976797310935</v>
      </c>
      <c r="F23" s="36">
        <v>862.7483636565182</v>
      </c>
      <c r="G23" s="2">
        <v>10.3</v>
      </c>
      <c r="H23" s="53" t="s">
        <v>29</v>
      </c>
      <c r="I23" s="42">
        <v>4.65</v>
      </c>
      <c r="J23" s="60">
        <v>0.47283859799999994</v>
      </c>
      <c r="K23" s="42">
        <v>0.43973989614</v>
      </c>
      <c r="L23" s="60">
        <v>0.88127624</v>
      </c>
      <c r="M23" s="42">
        <v>0.8195869032</v>
      </c>
      <c r="N23" s="60">
        <v>0.88127624</v>
      </c>
      <c r="O23" s="42">
        <v>0.8195869032</v>
      </c>
      <c r="P23" s="60">
        <v>1.05</v>
      </c>
      <c r="Q23" s="42">
        <v>0.9765000000000001</v>
      </c>
      <c r="R23" s="60">
        <v>0.16872376</v>
      </c>
      <c r="S23" s="42">
        <v>0.1569130968000001</v>
      </c>
      <c r="T23" s="70" t="s">
        <v>51</v>
      </c>
      <c r="U23" s="18">
        <v>3.8304130968</v>
      </c>
    </row>
    <row r="24" spans="1:21" ht="30" customHeight="1">
      <c r="A24" s="9" t="s">
        <v>19</v>
      </c>
      <c r="B24" s="90">
        <v>1.65747204</v>
      </c>
      <c r="C24" s="53">
        <v>488</v>
      </c>
      <c r="D24" s="53">
        <v>490</v>
      </c>
      <c r="E24" s="36">
        <v>4952.265812594474</v>
      </c>
      <c r="F24" s="36">
        <v>4972.561983957566</v>
      </c>
      <c r="G24" s="2">
        <v>6.3</v>
      </c>
      <c r="H24" s="53" t="s">
        <v>54</v>
      </c>
      <c r="I24" s="42">
        <v>9.579</v>
      </c>
      <c r="J24" s="60">
        <v>5.05861776</v>
      </c>
      <c r="K24" s="42">
        <v>4.7045145168</v>
      </c>
      <c r="L24" s="60">
        <v>5.079349799999999</v>
      </c>
      <c r="M24" s="42">
        <v>4.723795313999999</v>
      </c>
      <c r="N24" s="60">
        <v>5.079349799999999</v>
      </c>
      <c r="O24" s="42">
        <v>4.723795313999999</v>
      </c>
      <c r="P24" s="60">
        <v>6.615</v>
      </c>
      <c r="Q24" s="42">
        <v>6.15195</v>
      </c>
      <c r="R24" s="60">
        <v>1.535650200000001</v>
      </c>
      <c r="S24" s="42">
        <v>1.428154686000001</v>
      </c>
      <c r="T24" s="70" t="s">
        <v>51</v>
      </c>
      <c r="U24" s="10">
        <v>4.855204686000001</v>
      </c>
    </row>
    <row r="25" spans="1:21" ht="30" customHeight="1">
      <c r="A25" s="9" t="s">
        <v>20</v>
      </c>
      <c r="B25" s="90">
        <v>0.08456490000000001</v>
      </c>
      <c r="C25" s="53">
        <v>15</v>
      </c>
      <c r="D25" s="53">
        <v>15</v>
      </c>
      <c r="E25" s="36">
        <v>253.7021420386513</v>
      </c>
      <c r="F25" s="36">
        <v>253.7021420386513</v>
      </c>
      <c r="G25" s="2">
        <v>10.5</v>
      </c>
      <c r="H25" s="53" t="s">
        <v>49</v>
      </c>
      <c r="I25" s="42">
        <v>1.302</v>
      </c>
      <c r="J25" s="60">
        <v>0.2591505</v>
      </c>
      <c r="K25" s="42">
        <v>0.24100996500000002</v>
      </c>
      <c r="L25" s="60">
        <v>0.2591505</v>
      </c>
      <c r="M25" s="42">
        <v>0.24100996500000002</v>
      </c>
      <c r="N25" s="60">
        <v>0.2591505</v>
      </c>
      <c r="O25" s="42">
        <v>0.24100996500000002</v>
      </c>
      <c r="P25" s="60">
        <v>1.05</v>
      </c>
      <c r="Q25" s="42">
        <v>0.9765000000000001</v>
      </c>
      <c r="R25" s="60">
        <v>0.7908495</v>
      </c>
      <c r="S25" s="42">
        <v>0.7354900350000001</v>
      </c>
      <c r="T25" s="70" t="s">
        <v>51</v>
      </c>
      <c r="U25" s="10">
        <v>1.060990035</v>
      </c>
    </row>
    <row r="26" spans="1:21" ht="30" customHeight="1">
      <c r="A26" s="9" t="s">
        <v>21</v>
      </c>
      <c r="B26" s="90">
        <v>0.43973747999999996</v>
      </c>
      <c r="C26" s="53">
        <v>567</v>
      </c>
      <c r="D26" s="53">
        <v>130</v>
      </c>
      <c r="E26" s="36">
        <v>5753.964581436611</v>
      </c>
      <c r="F26" s="36">
        <v>1319.251138600987</v>
      </c>
      <c r="G26" s="2">
        <v>6.3</v>
      </c>
      <c r="H26" s="53" t="s">
        <v>4</v>
      </c>
      <c r="I26" s="42">
        <v>11.718</v>
      </c>
      <c r="J26" s="60">
        <v>5.87753334</v>
      </c>
      <c r="K26" s="42">
        <v>5.4661060062</v>
      </c>
      <c r="L26" s="60">
        <v>1.3475826</v>
      </c>
      <c r="M26" s="42">
        <v>1.253251818</v>
      </c>
      <c r="N26" s="60">
        <v>5.87753334</v>
      </c>
      <c r="O26" s="42">
        <v>5.4661060062</v>
      </c>
      <c r="P26" s="60">
        <v>6.615</v>
      </c>
      <c r="Q26" s="42">
        <v>6.15195</v>
      </c>
      <c r="R26" s="60">
        <v>0.7374666599999999</v>
      </c>
      <c r="S26" s="42">
        <v>0.6858439937999998</v>
      </c>
      <c r="T26" s="70" t="s">
        <v>51</v>
      </c>
      <c r="U26" s="10">
        <v>6.2518939937999995</v>
      </c>
    </row>
    <row r="27" spans="1:21" ht="30" customHeight="1">
      <c r="A27" s="9" t="s">
        <v>22</v>
      </c>
      <c r="B27" s="90">
        <v>0.46094581999999995</v>
      </c>
      <c r="C27" s="53">
        <v>90</v>
      </c>
      <c r="D27" s="53">
        <v>85</v>
      </c>
      <c r="E27" s="36">
        <v>1464.2237911945017</v>
      </c>
      <c r="F27" s="36">
        <v>1382.8780250170294</v>
      </c>
      <c r="G27" s="2">
        <v>10.1</v>
      </c>
      <c r="H27" s="53" t="s">
        <v>55</v>
      </c>
      <c r="I27" s="42">
        <v>4.65</v>
      </c>
      <c r="J27" s="60">
        <v>1.4956686</v>
      </c>
      <c r="K27" s="42">
        <v>1.390971798</v>
      </c>
      <c r="L27" s="60">
        <v>1.4125758999999998</v>
      </c>
      <c r="M27" s="42">
        <v>1.3136955869999998</v>
      </c>
      <c r="N27" s="60">
        <v>1.4956686</v>
      </c>
      <c r="O27" s="42">
        <v>1.390971798</v>
      </c>
      <c r="P27" s="60">
        <v>2.625</v>
      </c>
      <c r="Q27" s="42">
        <v>2.44125</v>
      </c>
      <c r="R27" s="60">
        <v>1.1293314</v>
      </c>
      <c r="S27" s="42">
        <v>1.050278202</v>
      </c>
      <c r="T27" s="70" t="s">
        <v>51</v>
      </c>
      <c r="U27" s="10">
        <v>3.2590282020000005</v>
      </c>
    </row>
    <row r="28" spans="1:21" ht="30" customHeight="1" thickBot="1">
      <c r="A28" s="11" t="s">
        <v>23</v>
      </c>
      <c r="B28" s="92">
        <v>0.44242208</v>
      </c>
      <c r="C28" s="58">
        <v>84</v>
      </c>
      <c r="D28" s="58">
        <v>80</v>
      </c>
      <c r="E28" s="37">
        <v>1393.6704335989914</v>
      </c>
      <c r="F28" s="37">
        <v>1327.3051748561822</v>
      </c>
      <c r="G28" s="12">
        <v>10.3</v>
      </c>
      <c r="H28" s="55" t="s">
        <v>5</v>
      </c>
      <c r="I28" s="43">
        <v>1.86</v>
      </c>
      <c r="J28" s="61">
        <v>1.4236000800000002</v>
      </c>
      <c r="K28" s="43">
        <v>1.3239480744000003</v>
      </c>
      <c r="L28" s="61">
        <v>1.3558095999999997</v>
      </c>
      <c r="M28" s="43">
        <v>1.2609029279999997</v>
      </c>
      <c r="N28" s="61">
        <v>1.4236000800000002</v>
      </c>
      <c r="O28" s="43">
        <v>1.3239480744000003</v>
      </c>
      <c r="P28" s="61">
        <v>1.05</v>
      </c>
      <c r="Q28" s="43">
        <v>0.9765000000000001</v>
      </c>
      <c r="R28" s="61">
        <v>-0.3736000800000001</v>
      </c>
      <c r="S28" s="43">
        <v>-0.34744807440000014</v>
      </c>
      <c r="T28" s="71" t="s">
        <v>52</v>
      </c>
      <c r="U28" s="14">
        <v>0.5360519255999998</v>
      </c>
    </row>
    <row r="29" spans="1:21" ht="30" customHeight="1" thickBot="1">
      <c r="A29" s="22" t="s">
        <v>24</v>
      </c>
      <c r="B29" s="93">
        <v>0.13530384</v>
      </c>
      <c r="C29" s="56">
        <v>35</v>
      </c>
      <c r="D29" s="56">
        <v>40</v>
      </c>
      <c r="E29" s="38">
        <v>355.1829988541119</v>
      </c>
      <c r="F29" s="38">
        <v>405.9234272618421</v>
      </c>
      <c r="G29" s="26">
        <v>6.3</v>
      </c>
      <c r="H29" s="56">
        <v>1</v>
      </c>
      <c r="I29" s="44">
        <v>0.93</v>
      </c>
      <c r="J29" s="62">
        <v>0.3628107</v>
      </c>
      <c r="K29" s="44">
        <v>0.337413951</v>
      </c>
      <c r="L29" s="62">
        <v>0.4146408</v>
      </c>
      <c r="M29" s="44">
        <v>0.385615944</v>
      </c>
      <c r="N29" s="62">
        <v>0.4146408</v>
      </c>
      <c r="O29" s="44">
        <v>0.385615944</v>
      </c>
      <c r="P29" s="62">
        <v>1.05</v>
      </c>
      <c r="Q29" s="44">
        <v>0.9765000000000001</v>
      </c>
      <c r="R29" s="62">
        <v>0.6353592000000001</v>
      </c>
      <c r="S29" s="44">
        <v>0.5908840560000002</v>
      </c>
      <c r="T29" s="72" t="s">
        <v>51</v>
      </c>
      <c r="U29" s="24">
        <v>0.5443840560000001</v>
      </c>
    </row>
    <row r="30" spans="1:21" ht="30" customHeight="1">
      <c r="A30" s="15" t="s">
        <v>46</v>
      </c>
      <c r="B30" s="94">
        <v>0.28494344399999993</v>
      </c>
      <c r="C30" s="57">
        <v>27</v>
      </c>
      <c r="D30" s="57">
        <v>87</v>
      </c>
      <c r="E30" s="39">
        <v>265.2999542461325</v>
      </c>
      <c r="F30" s="39">
        <v>854.8554081264269</v>
      </c>
      <c r="G30" s="16">
        <v>6.1</v>
      </c>
      <c r="H30" s="57" t="s">
        <v>30</v>
      </c>
      <c r="I30" s="45">
        <v>2.9760000000000004</v>
      </c>
      <c r="J30" s="63">
        <v>0.27099737999999995</v>
      </c>
      <c r="K30" s="45">
        <v>0.2520275634</v>
      </c>
      <c r="L30" s="63">
        <v>0.8732137799999998</v>
      </c>
      <c r="M30" s="45">
        <v>0.8120888153999999</v>
      </c>
      <c r="N30" s="63">
        <v>0.8732137799999998</v>
      </c>
      <c r="O30" s="45">
        <v>0.8120888153999999</v>
      </c>
      <c r="P30" s="63">
        <v>1.6800000000000002</v>
      </c>
      <c r="Q30" s="45">
        <v>1.5624000000000002</v>
      </c>
      <c r="R30" s="63">
        <v>0.8067862200000003</v>
      </c>
      <c r="S30" s="45">
        <v>0.7503111846000003</v>
      </c>
      <c r="T30" s="73" t="s">
        <v>51</v>
      </c>
      <c r="U30" s="25">
        <v>2.1639111846000008</v>
      </c>
    </row>
    <row r="31" spans="1:21" ht="30" customHeight="1" thickBot="1">
      <c r="A31" s="19" t="s">
        <v>25</v>
      </c>
      <c r="B31" s="92">
        <v>0.19382275079999997</v>
      </c>
      <c r="C31" s="53">
        <v>40</v>
      </c>
      <c r="D31" s="53">
        <v>57.3</v>
      </c>
      <c r="E31" s="40">
        <v>405.9234272618421</v>
      </c>
      <c r="F31" s="40">
        <v>581.4853095525888</v>
      </c>
      <c r="G31" s="20">
        <v>6.3</v>
      </c>
      <c r="H31" s="58" t="s">
        <v>5</v>
      </c>
      <c r="I31" s="46">
        <v>1.86</v>
      </c>
      <c r="J31" s="64">
        <v>0.4146408</v>
      </c>
      <c r="K31" s="46">
        <v>0.385615944</v>
      </c>
      <c r="L31" s="64">
        <v>0.5939729459999998</v>
      </c>
      <c r="M31" s="46">
        <v>0.5523948397799999</v>
      </c>
      <c r="N31" s="64">
        <v>0.5939729459999998</v>
      </c>
      <c r="O31" s="46">
        <v>0.5523948397799999</v>
      </c>
      <c r="P31" s="64">
        <v>1.05</v>
      </c>
      <c r="Q31" s="46">
        <v>0.9765000000000001</v>
      </c>
      <c r="R31" s="64">
        <v>0.4560270540000002</v>
      </c>
      <c r="S31" s="46">
        <v>0.4241051602200002</v>
      </c>
      <c r="T31" s="74" t="s">
        <v>51</v>
      </c>
      <c r="U31" s="21">
        <v>1.30760516022</v>
      </c>
    </row>
    <row r="32" spans="1:21" ht="30" customHeight="1">
      <c r="A32" s="5" t="s">
        <v>26</v>
      </c>
      <c r="B32" s="95">
        <v>0.09986712</v>
      </c>
      <c r="C32" s="52">
        <v>17</v>
      </c>
      <c r="D32" s="52">
        <v>30</v>
      </c>
      <c r="E32" s="35">
        <v>169.77908425951648</v>
      </c>
      <c r="F32" s="35">
        <v>299.6101486932644</v>
      </c>
      <c r="G32" s="7">
        <v>6.2</v>
      </c>
      <c r="H32" s="52">
        <v>1</v>
      </c>
      <c r="I32" s="41">
        <v>0.93</v>
      </c>
      <c r="J32" s="59">
        <v>0.17342515999999997</v>
      </c>
      <c r="K32" s="41">
        <v>0.16128539879999998</v>
      </c>
      <c r="L32" s="59">
        <v>0.3060444</v>
      </c>
      <c r="M32" s="41">
        <v>0.284621292</v>
      </c>
      <c r="N32" s="59">
        <v>0.3060444</v>
      </c>
      <c r="O32" s="41">
        <v>0.284621292</v>
      </c>
      <c r="P32" s="59">
        <v>1.05</v>
      </c>
      <c r="Q32" s="41">
        <v>0.9765000000000001</v>
      </c>
      <c r="R32" s="59">
        <v>0.7439556</v>
      </c>
      <c r="S32" s="41">
        <v>0.6918787080000002</v>
      </c>
      <c r="T32" s="69" t="s">
        <v>51</v>
      </c>
      <c r="U32" s="8">
        <v>0.645378708</v>
      </c>
    </row>
    <row r="33" spans="1:21" ht="30" customHeight="1" thickBot="1">
      <c r="A33" s="11" t="s">
        <v>27</v>
      </c>
      <c r="B33" s="96">
        <v>0.03328904</v>
      </c>
      <c r="C33" s="55">
        <v>8</v>
      </c>
      <c r="D33" s="55">
        <v>10</v>
      </c>
      <c r="E33" s="37">
        <v>79.89603965153718</v>
      </c>
      <c r="F33" s="37">
        <v>99.87004956442148</v>
      </c>
      <c r="G33" s="13">
        <v>6.2</v>
      </c>
      <c r="H33" s="55">
        <v>1</v>
      </c>
      <c r="I33" s="43">
        <v>0.93</v>
      </c>
      <c r="J33" s="61">
        <v>0.08161184</v>
      </c>
      <c r="K33" s="43">
        <v>0.0758990112</v>
      </c>
      <c r="L33" s="61">
        <v>0.10201479999999999</v>
      </c>
      <c r="M33" s="43">
        <v>0.094873764</v>
      </c>
      <c r="N33" s="61">
        <v>0.10201479999999999</v>
      </c>
      <c r="O33" s="43">
        <v>0.094873764</v>
      </c>
      <c r="P33" s="61">
        <v>1.05</v>
      </c>
      <c r="Q33" s="43">
        <v>0.9765000000000001</v>
      </c>
      <c r="R33" s="61">
        <v>0.9479852000000001</v>
      </c>
      <c r="S33" s="43">
        <v>0.8816262360000001</v>
      </c>
      <c r="T33" s="71" t="s">
        <v>51</v>
      </c>
      <c r="U33" s="14">
        <v>0.835126236</v>
      </c>
    </row>
    <row r="34" spans="1:21" ht="30" customHeight="1" thickBot="1">
      <c r="A34" s="22" t="s">
        <v>28</v>
      </c>
      <c r="B34" s="93">
        <v>0.408918272</v>
      </c>
      <c r="C34" s="56">
        <v>66</v>
      </c>
      <c r="D34" s="56">
        <v>119</v>
      </c>
      <c r="E34" s="38">
        <v>680.4049828388972</v>
      </c>
      <c r="F34" s="38">
        <v>1226.7908023913449</v>
      </c>
      <c r="G34" s="23">
        <v>6.4</v>
      </c>
      <c r="H34" s="56" t="s">
        <v>30</v>
      </c>
      <c r="I34" s="44">
        <v>2.9760000000000004</v>
      </c>
      <c r="J34" s="62">
        <v>0.69501696</v>
      </c>
      <c r="K34" s="44">
        <v>0.6463657728000001</v>
      </c>
      <c r="L34" s="62">
        <v>1.25313664</v>
      </c>
      <c r="M34" s="44">
        <v>1.1654170752</v>
      </c>
      <c r="N34" s="62">
        <v>1.25313664</v>
      </c>
      <c r="O34" s="44">
        <v>1.1654170752</v>
      </c>
      <c r="P34" s="62">
        <v>1.6800000000000002</v>
      </c>
      <c r="Q34" s="44">
        <v>1.5624000000000002</v>
      </c>
      <c r="R34" s="62">
        <v>0.42686336000000025</v>
      </c>
      <c r="S34" s="44">
        <v>0.3969829248000003</v>
      </c>
      <c r="T34" s="72" t="s">
        <v>51</v>
      </c>
      <c r="U34" s="24">
        <v>1.8105829248000005</v>
      </c>
    </row>
    <row r="35" ht="15.75" thickBot="1"/>
    <row r="36" spans="19:20" ht="60.75" thickBot="1">
      <c r="S36" s="79" t="s">
        <v>42</v>
      </c>
      <c r="T36" s="80" t="s">
        <v>43</v>
      </c>
    </row>
    <row r="37" spans="17:20" ht="15">
      <c r="Q37" s="140" t="s">
        <v>41</v>
      </c>
      <c r="R37" s="141"/>
      <c r="S37" s="77">
        <f>_xlfn.SUMIFS(S16:S34,T16:T34,"НЕТ")</f>
        <v>12.134121482220005</v>
      </c>
      <c r="T37" s="78">
        <f>COUNTIF(T16:T34,"НЕТ")</f>
        <v>18</v>
      </c>
    </row>
    <row r="38" spans="17:20" ht="15.75" thickBot="1">
      <c r="Q38" s="134" t="s">
        <v>40</v>
      </c>
      <c r="R38" s="135"/>
      <c r="S38" s="76">
        <f>_xlfn.SUMIFS(S16:S34,T16:T34,"ДА")</f>
        <v>-0.34744807440000014</v>
      </c>
      <c r="T38" s="75">
        <f>COUNTIF(T16:T34,"ДА")</f>
        <v>1</v>
      </c>
    </row>
  </sheetData>
  <sheetProtection/>
  <mergeCells count="41">
    <mergeCell ref="Q38:R38"/>
    <mergeCell ref="Q14:Q15"/>
    <mergeCell ref="R14:R15"/>
    <mergeCell ref="S14:S15"/>
    <mergeCell ref="T14:T15"/>
    <mergeCell ref="U14:U15"/>
    <mergeCell ref="Q37:R37"/>
    <mergeCell ref="K14:K15"/>
    <mergeCell ref="L14:L15"/>
    <mergeCell ref="M14:M15"/>
    <mergeCell ref="N14:N15"/>
    <mergeCell ref="O14:O15"/>
    <mergeCell ref="P14:P15"/>
    <mergeCell ref="A14:A15"/>
    <mergeCell ref="C14:F14"/>
    <mergeCell ref="G14:G15"/>
    <mergeCell ref="H14:H15"/>
    <mergeCell ref="I14:I15"/>
    <mergeCell ref="J14:J15"/>
    <mergeCell ref="Q11:Q13"/>
    <mergeCell ref="R11:R13"/>
    <mergeCell ref="S11:S13"/>
    <mergeCell ref="T11:T13"/>
    <mergeCell ref="U11:U13"/>
    <mergeCell ref="C13:F13"/>
    <mergeCell ref="K11:K13"/>
    <mergeCell ref="L11:L13"/>
    <mergeCell ref="M11:M13"/>
    <mergeCell ref="N11:N13"/>
    <mergeCell ref="O11:O13"/>
    <mergeCell ref="P11:P13"/>
    <mergeCell ref="A2:U2"/>
    <mergeCell ref="T4:U6"/>
    <mergeCell ref="T8:U8"/>
    <mergeCell ref="A11:A13"/>
    <mergeCell ref="C11:D12"/>
    <mergeCell ref="E11:F12"/>
    <mergeCell ref="G11:G13"/>
    <mergeCell ref="H11:H13"/>
    <mergeCell ref="I11:I13"/>
    <mergeCell ref="J11:J13"/>
  </mergeCells>
  <conditionalFormatting sqref="T16:T34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3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Лихова Ольга Анатольевна</dc:creator>
  <cp:keywords/>
  <dc:description/>
  <cp:lastModifiedBy>Юрова Ольга Ильинична</cp:lastModifiedBy>
  <cp:lastPrinted>2021-02-08T02:42:39Z</cp:lastPrinted>
  <dcterms:created xsi:type="dcterms:W3CDTF">2014-04-13T21:23:36Z</dcterms:created>
  <dcterms:modified xsi:type="dcterms:W3CDTF">2023-04-04T22:36:24Z</dcterms:modified>
  <cp:category/>
  <cp:version/>
  <cp:contentType/>
  <cp:contentStatus/>
</cp:coreProperties>
</file>